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ialatinamerica.sharepoint.com/sites/CMC/Shared Documents/General/CMC/2025/CMC Chile/SESIONES/1. Presentaciones/Entregables/Digital/"/>
    </mc:Choice>
  </mc:AlternateContent>
  <xr:revisionPtr revIDLastSave="0" documentId="8_{13630FD1-973A-48C9-A3C7-B07F5FAB5ACA}" xr6:coauthVersionLast="47" xr6:coauthVersionMax="47" xr10:uidLastSave="{00000000-0000-0000-0000-000000000000}"/>
  <bookViews>
    <workbookView xWindow="28680" yWindow="-120" windowWidth="29040" windowHeight="15720" activeTab="3" xr2:uid="{AD4AC961-E26D-45AE-AFE5-63B71954503A}"/>
  </bookViews>
  <sheets>
    <sheet name="LINEA RECTA" sheetId="1" r:id="rId1"/>
    <sheet name="UNIDADES DE PRODUCCIÓN" sheetId="2" r:id="rId2"/>
    <sheet name="SUMA DIGITOS AÑOS" sheetId="3" r:id="rId3"/>
    <sheet name="DOBLE SALDO DECRECIEN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4" l="1"/>
  <c r="G27" i="3"/>
  <c r="G14" i="4"/>
  <c r="H14" i="4" s="1"/>
  <c r="F15" i="4" s="1"/>
  <c r="I14" i="1"/>
  <c r="J14" i="1" s="1"/>
  <c r="H14" i="3"/>
  <c r="H15" i="3"/>
  <c r="H16" i="3"/>
  <c r="H17" i="3"/>
  <c r="H18" i="3"/>
  <c r="H19" i="3"/>
  <c r="H20" i="3"/>
  <c r="H21" i="3"/>
  <c r="H22" i="3"/>
  <c r="H23" i="3"/>
  <c r="G26" i="2"/>
  <c r="I22" i="2" s="1"/>
  <c r="I17" i="3" l="1"/>
  <c r="G15" i="4"/>
  <c r="H15" i="4" s="1"/>
  <c r="F16" i="4" s="1"/>
  <c r="G16" i="4" s="1"/>
  <c r="H16" i="4" s="1"/>
  <c r="I19" i="3"/>
  <c r="I14" i="3"/>
  <c r="J14" i="3" s="1"/>
  <c r="I22" i="3"/>
  <c r="I20" i="3"/>
  <c r="I18" i="3"/>
  <c r="I16" i="3"/>
  <c r="I15" i="3"/>
  <c r="I23" i="3"/>
  <c r="I21" i="3"/>
  <c r="I15" i="2"/>
  <c r="I21" i="2"/>
  <c r="I20" i="2"/>
  <c r="I19" i="2"/>
  <c r="I18" i="2"/>
  <c r="I17" i="2"/>
  <c r="I16" i="2"/>
  <c r="I14" i="2"/>
  <c r="J14" i="2" s="1"/>
  <c r="I23" i="2"/>
  <c r="K14" i="3"/>
  <c r="I15" i="1"/>
  <c r="J15" i="3" l="1"/>
  <c r="J16" i="3" s="1"/>
  <c r="K14" i="2"/>
  <c r="J15" i="2"/>
  <c r="I16" i="1"/>
  <c r="J15" i="1"/>
  <c r="K15" i="3" l="1"/>
  <c r="J16" i="2"/>
  <c r="K15" i="2"/>
  <c r="J17" i="3"/>
  <c r="K16" i="3"/>
  <c r="I17" i="1"/>
  <c r="J16" i="1"/>
  <c r="J17" i="2" l="1"/>
  <c r="K16" i="2"/>
  <c r="F17" i="4"/>
  <c r="G17" i="4" s="1"/>
  <c r="J18" i="3"/>
  <c r="K17" i="3"/>
  <c r="I18" i="1"/>
  <c r="J17" i="1"/>
  <c r="J18" i="2" l="1"/>
  <c r="K17" i="2"/>
  <c r="H17" i="4"/>
  <c r="J19" i="3"/>
  <c r="K18" i="3"/>
  <c r="I19" i="1"/>
  <c r="J18" i="1"/>
  <c r="J19" i="2" l="1"/>
  <c r="K18" i="2"/>
  <c r="F18" i="4"/>
  <c r="J20" i="3"/>
  <c r="K19" i="3"/>
  <c r="I20" i="1"/>
  <c r="J19" i="1"/>
  <c r="J20" i="2" l="1"/>
  <c r="K19" i="2"/>
  <c r="G18" i="4"/>
  <c r="H18" i="4" s="1"/>
  <c r="F19" i="4" s="1"/>
  <c r="J21" i="3"/>
  <c r="K20" i="3"/>
  <c r="I21" i="1"/>
  <c r="J20" i="1"/>
  <c r="J21" i="2" l="1"/>
  <c r="K20" i="2"/>
  <c r="G19" i="4"/>
  <c r="H19" i="4" s="1"/>
  <c r="F20" i="4" s="1"/>
  <c r="J22" i="3"/>
  <c r="K21" i="3"/>
  <c r="I22" i="1"/>
  <c r="J21" i="1"/>
  <c r="J22" i="2" l="1"/>
  <c r="K21" i="2"/>
  <c r="G20" i="4"/>
  <c r="H20" i="4" s="1"/>
  <c r="F21" i="4" s="1"/>
  <c r="J23" i="3"/>
  <c r="K23" i="3" s="1"/>
  <c r="K22" i="3"/>
  <c r="I23" i="1"/>
  <c r="J23" i="1" s="1"/>
  <c r="J22" i="1"/>
  <c r="J23" i="2" l="1"/>
  <c r="K23" i="2" s="1"/>
  <c r="K22" i="2"/>
  <c r="G21" i="4"/>
  <c r="H21" i="4" s="1"/>
  <c r="F22" i="4" s="1"/>
  <c r="G22" i="4" l="1"/>
  <c r="H22" i="4"/>
  <c r="F23" i="4" s="1"/>
  <c r="G23" i="4" l="1"/>
  <c r="H23" i="4" s="1"/>
</calcChain>
</file>

<file path=xl/sharedStrings.xml><?xml version="1.0" encoding="utf-8"?>
<sst xmlns="http://schemas.openxmlformats.org/spreadsheetml/2006/main" count="98" uniqueCount="39">
  <si>
    <t>Costo del Activo</t>
  </si>
  <si>
    <t>Vida Útil (Años)</t>
  </si>
  <si>
    <t>Valor Contable</t>
  </si>
  <si>
    <t>Plantilla Cálculo de Amortización - Línea Recta</t>
  </si>
  <si>
    <t>Valor Residual (10%)</t>
  </si>
  <si>
    <t>Vida Util Estimada (años)</t>
  </si>
  <si>
    <t>Depreciación Anual</t>
  </si>
  <si>
    <t>Depreciación Acumulada</t>
  </si>
  <si>
    <t>Activo</t>
  </si>
  <si>
    <t>Método</t>
  </si>
  <si>
    <t>Número de meses</t>
  </si>
  <si>
    <t>Fecha de adquisición</t>
  </si>
  <si>
    <t>Valor de adquisición</t>
  </si>
  <si>
    <t>Año inicio depreciación</t>
  </si>
  <si>
    <t>Unidades prod. en su vida util</t>
  </si>
  <si>
    <t>Depreciacion por Línea Recta</t>
  </si>
  <si>
    <t>ELABORADO POR:</t>
  </si>
  <si>
    <t>REMIGIO SENA</t>
  </si>
  <si>
    <t>ELABORADO SOLO CON FINES EDUCATIVOS</t>
  </si>
  <si>
    <t>Depreciacion por UDP</t>
  </si>
  <si>
    <t>Plantilla Cálculo de Amortización - UDP</t>
  </si>
  <si>
    <t>Unidades Producidas</t>
  </si>
  <si>
    <t>Depreciación Puntual</t>
  </si>
  <si>
    <t>DEPRECIACIÓN POR UNIDAD</t>
  </si>
  <si>
    <t>Valor inicial</t>
  </si>
  <si>
    <t>Depreciacion por SDA</t>
  </si>
  <si>
    <t>Plantilla Cálculo de Amortización - Suma Digitos de los Años</t>
  </si>
  <si>
    <t>SUMA DE AÑOS</t>
  </si>
  <si>
    <t>Factor del año</t>
  </si>
  <si>
    <t>COSTO - VALOR RESIDUAL</t>
  </si>
  <si>
    <t>Doble saldo decreciente</t>
  </si>
  <si>
    <t>TASA DE DEPRECIACIÓN</t>
  </si>
  <si>
    <t>Valor Libro Inicial</t>
  </si>
  <si>
    <t>Valor Libro Final</t>
  </si>
  <si>
    <t xml:space="preserve">Depreciación </t>
  </si>
  <si>
    <t>www.taclm.com</t>
  </si>
  <si>
    <t>Ciudad del Carmen - MÉXICO</t>
  </si>
  <si>
    <t>TOTAL ASSET CARE</t>
  </si>
  <si>
    <t>DEPALETIZADORA GRX-FHA-3000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</si>
</sst>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#,##0.00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8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70C0"/>
      <name val="Aptos Narrow"/>
      <family val="2"/>
      <scheme val="minor"/>
    </font>
    <font>
      <sz val="14"/>
      <color rgb="FFC0000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1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5" borderId="3" xfId="0" applyFont="1" applyFill="1" applyBorder="1"/>
    <xf numFmtId="0" fontId="1" fillId="5" borderId="6" xfId="0" applyFont="1" applyFill="1" applyBorder="1"/>
    <xf numFmtId="14" fontId="0" fillId="4" borderId="0" xfId="0" applyNumberFormat="1" applyFill="1" applyAlignment="1">
      <alignment horizontal="left"/>
    </xf>
    <xf numFmtId="165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left"/>
    </xf>
    <xf numFmtId="0" fontId="1" fillId="5" borderId="8" xfId="0" applyFont="1" applyFill="1" applyBorder="1"/>
    <xf numFmtId="3" fontId="1" fillId="7" borderId="9" xfId="0" applyNumberFormat="1" applyFont="1" applyFill="1" applyBorder="1"/>
    <xf numFmtId="3" fontId="5" fillId="8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indent="4"/>
    </xf>
    <xf numFmtId="0" fontId="0" fillId="6" borderId="3" xfId="0" applyFill="1" applyBorder="1" applyAlignment="1">
      <alignment horizontal="left"/>
    </xf>
    <xf numFmtId="0" fontId="4" fillId="6" borderId="4" xfId="1" applyFont="1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4" fillId="6" borderId="9" xfId="1" applyFont="1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9" fontId="9" fillId="0" borderId="2" xfId="0" applyNumberFormat="1" applyFont="1" applyBorder="1" applyAlignment="1">
      <alignment horizontal="center" vertical="center"/>
    </xf>
    <xf numFmtId="14" fontId="0" fillId="4" borderId="0" xfId="0" applyNumberFormat="1" applyFill="1" applyAlignment="1">
      <alignment horizontal="left" vertical="center"/>
    </xf>
    <xf numFmtId="165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3" fontId="0" fillId="4" borderId="0" xfId="0" applyNumberFormat="1" applyFill="1" applyAlignment="1">
      <alignment horizontal="left" vertical="center"/>
    </xf>
    <xf numFmtId="0" fontId="3" fillId="6" borderId="6" xfId="1" applyFill="1" applyBorder="1" applyAlignment="1">
      <alignment horizontal="left"/>
    </xf>
    <xf numFmtId="0" fontId="3" fillId="6" borderId="0" xfId="1" applyFill="1" applyBorder="1" applyAlignment="1">
      <alignment horizontal="left"/>
    </xf>
    <xf numFmtId="0" fontId="3" fillId="6" borderId="7" xfId="1" applyFill="1" applyBorder="1" applyAlignment="1">
      <alignment horizontal="left"/>
    </xf>
    <xf numFmtId="0" fontId="8" fillId="6" borderId="6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7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6" borderId="7" xfId="0" applyFill="1" applyBorder="1" applyAlignment="1">
      <alignment horizontal="left"/>
    </xf>
    <xf numFmtId="0" fontId="7" fillId="6" borderId="6" xfId="0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7" fillId="6" borderId="7" xfId="0" applyFont="1" applyFill="1" applyBorder="1" applyAlignment="1">
      <alignment horizontal="left"/>
    </xf>
    <xf numFmtId="0" fontId="6" fillId="6" borderId="6" xfId="0" applyFont="1" applyFill="1" applyBorder="1" applyAlignment="1">
      <alignment horizontal="left"/>
    </xf>
    <xf numFmtId="0" fontId="6" fillId="6" borderId="0" xfId="0" applyFont="1" applyFill="1" applyAlignment="1">
      <alignment horizontal="left"/>
    </xf>
    <xf numFmtId="0" fontId="6" fillId="6" borderId="7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27"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66" formatCode="#,##0.0000"/>
      <alignment horizontal="left" vertical="bottom" textRotation="0" wrapText="0" relativeIndent="1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1239212</xdr:colOff>
      <xdr:row>3</xdr:row>
      <xdr:rowOff>38100</xdr:rowOff>
    </xdr:from>
    <xdr:to>
      <xdr:col>9</xdr:col>
      <xdr:colOff>878205</xdr:colOff>
      <xdr:row>8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35BB3A-BDC7-4BE5-BA14-0AF9B2880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2287" y="895350"/>
          <a:ext cx="1201093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1563763</xdr:colOff>
      <xdr:row>3</xdr:row>
      <xdr:rowOff>20955</xdr:rowOff>
    </xdr:from>
    <xdr:to>
      <xdr:col>9</xdr:col>
      <xdr:colOff>1045844</xdr:colOff>
      <xdr:row>8</xdr:row>
      <xdr:rowOff>20955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6D5042-B258-4D7E-B4D5-E88182D99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1563" y="878205"/>
          <a:ext cx="1162292" cy="1131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1283291</xdr:colOff>
      <xdr:row>3</xdr:row>
      <xdr:rowOff>28575</xdr:rowOff>
    </xdr:from>
    <xdr:to>
      <xdr:col>9</xdr:col>
      <xdr:colOff>1049656</xdr:colOff>
      <xdr:row>8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0AE45-C125-4772-A0EB-A7B624DCC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0616" y="885825"/>
          <a:ext cx="1181780" cy="115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1232780</xdr:colOff>
      <xdr:row>3</xdr:row>
      <xdr:rowOff>38100</xdr:rowOff>
    </xdr:from>
    <xdr:to>
      <xdr:col>7</xdr:col>
      <xdr:colOff>1049655</xdr:colOff>
      <xdr:row>8</xdr:row>
      <xdr:rowOff>93345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AD6432-FFB0-9AF5-9FA3-C48535EC1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0105" y="895350"/>
          <a:ext cx="1226575" cy="1190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3D3B0E-A8BB-459C-BBA5-5A8A1D07CB25}" name="Table1" displayName="Table1" ref="F13:J23" totalsRowShown="0" headerRowDxfId="26" dataDxfId="25">
  <tableColumns count="5">
    <tableColumn id="1" xr3:uid="{EB9A9F31-1882-4020-A4CB-03BA4D66B203}" name="Costo del Activo" dataDxfId="24"/>
    <tableColumn id="2" xr3:uid="{1A3F682F-8C50-4B9E-95BB-4D7CA93C23C0}" name="Vida Útil (Años)" dataDxfId="23"/>
    <tableColumn id="3" xr3:uid="{CF62D1A6-41AD-4A1F-B79E-1539FB02798A}" name="Depreciación Anual" dataDxfId="22"/>
    <tableColumn id="4" xr3:uid="{800C112B-2F6F-4115-BAE6-CBACC91E330B}" name="Depreciación Acumulada" dataDxfId="21">
      <calculatedColumnFormula>H14+I13</calculatedColumnFormula>
    </tableColumn>
    <tableColumn id="5" xr3:uid="{9BC2A37B-512A-41AB-96EC-CC27F5B7F34B}" name="Valor Contable" dataDxfId="20">
      <calculatedColumnFormula>F14-I14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EE479-98AF-4060-B7FB-34CDFB1AD950}" name="Table13" displayName="Table13" ref="G13:K23" totalsRowShown="0" headerRowDxfId="19" dataDxfId="18">
  <tableColumns count="5">
    <tableColumn id="1" xr3:uid="{A68D7BE8-6C9D-42C8-803D-40FABC77BDE0}" name="Vida Útil (Años)" dataDxfId="17"/>
    <tableColumn id="2" xr3:uid="{43A64450-B43C-411A-BA78-567C37E59953}" name="Unidades Producidas" dataDxfId="16"/>
    <tableColumn id="3" xr3:uid="{F4AA6699-A18E-4AFF-9B8C-626B003CB235}" name="Depreciación Puntual" dataDxfId="15">
      <calculatedColumnFormula>Table13[[#This Row],[Unidades Producidas]]*G$26</calculatedColumnFormula>
    </tableColumn>
    <tableColumn id="4" xr3:uid="{8553CC46-D8A7-4E4F-95F1-067A91ACE158}" name="Depreciación Acumulada" dataDxfId="14"/>
    <tableColumn id="5" xr3:uid="{BD0B0B5B-7CDE-48FB-A666-183A27D051BA}" name="Valor Contable" dataDxfId="13">
      <calculatedColumnFormula>F14-Table13[[#This Row],[Depreciación Acumulada]]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52F512-3765-4411-8308-12423941627F}" name="Table134" displayName="Table134" ref="G13:K23" totalsRowShown="0" headerRowDxfId="12" dataDxfId="11">
  <tableColumns count="5">
    <tableColumn id="1" xr3:uid="{E1633AFD-6F49-4ED6-ABDA-D41871AB04CF}" name="Vida Útil (Años)" dataDxfId="10"/>
    <tableColumn id="2" xr3:uid="{9A586C2C-F795-425E-ABA2-A4027E3F4FFE}" name="Factor del año" dataDxfId="9">
      <calculatedColumnFormula>Table134[[#This Row],[Vida Útil (Años)]]/G$26</calculatedColumnFormula>
    </tableColumn>
    <tableColumn id="3" xr3:uid="{E7AD316D-2738-4629-A874-3C343FE4C19C}" name="Depreciación Anual" dataDxfId="8">
      <calculatedColumnFormula>G$27*H14</calculatedColumnFormula>
    </tableColumn>
    <tableColumn id="4" xr3:uid="{FF59D88A-F9CE-49ED-A71D-11F85D4D3ED3}" name="Depreciación Acumulada" dataDxfId="7"/>
    <tableColumn id="5" xr3:uid="{AC30A687-B0D3-4318-B2E0-1A2A874BF040}" name="Valor Contable" dataDxfId="6">
      <calculatedColumnFormula>F14-Table134[[#This Row],[Depreciación Acumulada]]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14FA27-0822-4585-B9DB-2E54991EDBAD}" name="Table1345" displayName="Table1345" ref="E13:H23" totalsRowShown="0" headerRowDxfId="5" dataDxfId="4">
  <tableColumns count="4">
    <tableColumn id="1" xr3:uid="{BECC5A84-A754-4D46-AACE-B8A284074DA0}" name="Vida Útil (Años)" dataDxfId="3"/>
    <tableColumn id="2" xr3:uid="{2BC8A027-5861-42E6-BE7E-E879E5EFF049}" name="Valor Libro Inicial" dataDxfId="2">
      <calculatedColumnFormula>Table1345[[#This Row],[Vida Útil (Años)]]/E$26</calculatedColumnFormula>
    </tableColumn>
    <tableColumn id="3" xr3:uid="{A31EF311-4AD5-476D-B505-E6A7505D95CE}" name="Depreciación " dataDxfId="1">
      <calculatedColumnFormula>#REF!*F14</calculatedColumnFormula>
    </tableColumn>
    <tableColumn id="4" xr3:uid="{C2A42943-E831-4048-861A-D745D4840009}" name="Valor Libro Final" dataDxfId="0">
      <calculatedColumnFormula>Table1345[[#This Row],[Valor Libro Inicial]]-Table1345[[#This Row],[Depreciación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clm.com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hyperlink" Target="http://www.taclm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hyperlink" Target="http://www.taclm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hyperlink" Target="http://www.tacl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3AF39-115A-48E1-9C91-396D08EB16A5}">
  <sheetPr>
    <pageSetUpPr fitToPage="1"/>
  </sheetPr>
  <dimension ref="F1:J23"/>
  <sheetViews>
    <sheetView showGridLines="0" zoomScale="124" zoomScaleNormal="124" workbookViewId="0">
      <selection activeCell="G4" sqref="G4"/>
    </sheetView>
  </sheetViews>
  <sheetFormatPr baseColWidth="10" defaultColWidth="8.7265625" defaultRowHeight="14.5" x14ac:dyDescent="0.35"/>
  <cols>
    <col min="6" max="6" width="25.6328125" bestFit="1" customWidth="1"/>
    <col min="7" max="7" width="27.08984375" bestFit="1" customWidth="1"/>
    <col min="8" max="8" width="19.36328125" customWidth="1"/>
    <col min="9" max="9" width="22.81640625" customWidth="1"/>
    <col min="10" max="10" width="13" bestFit="1" customWidth="1"/>
    <col min="11" max="11" width="18.90625" customWidth="1"/>
  </cols>
  <sheetData>
    <row r="1" spans="6:10" ht="28.5" x14ac:dyDescent="0.65">
      <c r="F1" s="38" t="s">
        <v>3</v>
      </c>
      <c r="G1" s="38"/>
      <c r="H1" s="38"/>
      <c r="I1" s="38"/>
      <c r="J1" s="38"/>
    </row>
    <row r="2" spans="6:10" ht="24" thickBot="1" x14ac:dyDescent="0.6">
      <c r="F2" s="1"/>
      <c r="I2" s="1"/>
    </row>
    <row r="3" spans="6:10" ht="15" thickBot="1" x14ac:dyDescent="0.4">
      <c r="F3" s="4" t="s">
        <v>8</v>
      </c>
      <c r="G3" s="39" t="s">
        <v>38</v>
      </c>
      <c r="H3" s="39"/>
      <c r="I3" s="39"/>
      <c r="J3" s="40"/>
    </row>
    <row r="4" spans="6:10" ht="23.5" x14ac:dyDescent="0.55000000000000004">
      <c r="F4" s="5" t="s">
        <v>11</v>
      </c>
      <c r="G4" s="6">
        <v>42445</v>
      </c>
      <c r="H4" s="21"/>
      <c r="I4" s="22"/>
      <c r="J4" s="23"/>
    </row>
    <row r="5" spans="6:10" x14ac:dyDescent="0.35">
      <c r="F5" s="5" t="s">
        <v>12</v>
      </c>
      <c r="G5" s="7"/>
      <c r="H5" s="41" t="s">
        <v>16</v>
      </c>
      <c r="I5" s="42"/>
      <c r="J5" s="43"/>
    </row>
    <row r="6" spans="6:10" ht="21" x14ac:dyDescent="0.5">
      <c r="F6" s="5" t="s">
        <v>13</v>
      </c>
      <c r="G6" s="8">
        <v>2016</v>
      </c>
      <c r="H6" s="44" t="s">
        <v>17</v>
      </c>
      <c r="I6" s="45"/>
      <c r="J6" s="46"/>
    </row>
    <row r="7" spans="6:10" ht="16" x14ac:dyDescent="0.4">
      <c r="F7" s="5" t="s">
        <v>10</v>
      </c>
      <c r="G7" s="8">
        <v>720</v>
      </c>
      <c r="H7" s="47" t="s">
        <v>36</v>
      </c>
      <c r="I7" s="48"/>
      <c r="J7" s="49"/>
    </row>
    <row r="8" spans="6:10" x14ac:dyDescent="0.35">
      <c r="F8" s="5" t="s">
        <v>14</v>
      </c>
      <c r="G8" s="9"/>
      <c r="H8" s="41" t="s">
        <v>37</v>
      </c>
      <c r="I8" s="42"/>
      <c r="J8" s="43"/>
    </row>
    <row r="9" spans="6:10" x14ac:dyDescent="0.35">
      <c r="F9" s="5" t="s">
        <v>5</v>
      </c>
      <c r="G9" s="8"/>
      <c r="H9" s="32" t="s">
        <v>35</v>
      </c>
      <c r="I9" s="33"/>
      <c r="J9" s="34"/>
    </row>
    <row r="10" spans="6:10" ht="18.5" x14ac:dyDescent="0.45">
      <c r="F10" s="5" t="s">
        <v>4</v>
      </c>
      <c r="G10" s="7"/>
      <c r="H10" s="35" t="s">
        <v>18</v>
      </c>
      <c r="I10" s="36"/>
      <c r="J10" s="37"/>
    </row>
    <row r="11" spans="6:10" ht="24" thickBot="1" x14ac:dyDescent="0.6">
      <c r="F11" s="10" t="s">
        <v>9</v>
      </c>
      <c r="G11" s="11" t="s">
        <v>15</v>
      </c>
      <c r="H11" s="24"/>
      <c r="I11" s="25"/>
      <c r="J11" s="26"/>
    </row>
    <row r="12" spans="6:10" ht="39.65" customHeight="1" x14ac:dyDescent="0.35"/>
    <row r="13" spans="6:10" x14ac:dyDescent="0.35">
      <c r="F13" s="14" t="s">
        <v>0</v>
      </c>
      <c r="G13" s="14" t="s">
        <v>1</v>
      </c>
      <c r="H13" s="14" t="s">
        <v>6</v>
      </c>
      <c r="I13" s="14" t="s">
        <v>7</v>
      </c>
      <c r="J13" s="14" t="s">
        <v>2</v>
      </c>
    </row>
    <row r="14" spans="6:10" x14ac:dyDescent="0.35">
      <c r="F14" s="3"/>
      <c r="G14" s="2">
        <v>1</v>
      </c>
      <c r="H14" s="3"/>
      <c r="I14" s="3">
        <f>H14</f>
        <v>0</v>
      </c>
      <c r="J14" s="3">
        <f>F14-I14</f>
        <v>0</v>
      </c>
    </row>
    <row r="15" spans="6:10" x14ac:dyDescent="0.35">
      <c r="F15" s="3"/>
      <c r="G15" s="2">
        <v>2</v>
      </c>
      <c r="H15" s="3"/>
      <c r="I15" s="3">
        <f>H15+I14</f>
        <v>0</v>
      </c>
      <c r="J15" s="3">
        <f t="shared" ref="J15:J23" si="0">F15-I15</f>
        <v>0</v>
      </c>
    </row>
    <row r="16" spans="6:10" x14ac:dyDescent="0.35">
      <c r="F16" s="3"/>
      <c r="G16" s="2">
        <v>3</v>
      </c>
      <c r="H16" s="3"/>
      <c r="I16" s="3">
        <f t="shared" ref="I16:I23" si="1">H16+I15</f>
        <v>0</v>
      </c>
      <c r="J16" s="3">
        <f t="shared" si="0"/>
        <v>0</v>
      </c>
    </row>
    <row r="17" spans="6:10" x14ac:dyDescent="0.35">
      <c r="F17" s="3"/>
      <c r="G17" s="2">
        <v>4</v>
      </c>
      <c r="H17" s="3"/>
      <c r="I17" s="3">
        <f t="shared" si="1"/>
        <v>0</v>
      </c>
      <c r="J17" s="3">
        <f t="shared" si="0"/>
        <v>0</v>
      </c>
    </row>
    <row r="18" spans="6:10" x14ac:dyDescent="0.35">
      <c r="F18" s="3"/>
      <c r="G18" s="2">
        <v>5</v>
      </c>
      <c r="H18" s="3"/>
      <c r="I18" s="3">
        <f t="shared" si="1"/>
        <v>0</v>
      </c>
      <c r="J18" s="3">
        <f t="shared" si="0"/>
        <v>0</v>
      </c>
    </row>
    <row r="19" spans="6:10" x14ac:dyDescent="0.35">
      <c r="F19" s="3"/>
      <c r="G19" s="2">
        <v>6</v>
      </c>
      <c r="H19" s="3"/>
      <c r="I19" s="3">
        <f t="shared" si="1"/>
        <v>0</v>
      </c>
      <c r="J19" s="3">
        <f t="shared" si="0"/>
        <v>0</v>
      </c>
    </row>
    <row r="20" spans="6:10" x14ac:dyDescent="0.35">
      <c r="F20" s="3"/>
      <c r="G20" s="2">
        <v>7</v>
      </c>
      <c r="H20" s="3"/>
      <c r="I20" s="3">
        <f t="shared" si="1"/>
        <v>0</v>
      </c>
      <c r="J20" s="3">
        <f t="shared" si="0"/>
        <v>0</v>
      </c>
    </row>
    <row r="21" spans="6:10" x14ac:dyDescent="0.35">
      <c r="F21" s="3"/>
      <c r="G21" s="2">
        <v>8</v>
      </c>
      <c r="H21" s="3"/>
      <c r="I21" s="3">
        <f t="shared" si="1"/>
        <v>0</v>
      </c>
      <c r="J21" s="3">
        <f t="shared" si="0"/>
        <v>0</v>
      </c>
    </row>
    <row r="22" spans="6:10" x14ac:dyDescent="0.35">
      <c r="F22" s="3"/>
      <c r="G22" s="2">
        <v>9</v>
      </c>
      <c r="H22" s="3"/>
      <c r="I22" s="3">
        <f t="shared" si="1"/>
        <v>0</v>
      </c>
      <c r="J22" s="3">
        <f t="shared" si="0"/>
        <v>0</v>
      </c>
    </row>
    <row r="23" spans="6:10" x14ac:dyDescent="0.35">
      <c r="F23" s="3"/>
      <c r="G23" s="12">
        <v>10</v>
      </c>
      <c r="H23" s="3"/>
      <c r="I23" s="3">
        <f t="shared" si="1"/>
        <v>0</v>
      </c>
      <c r="J23" s="12">
        <f t="shared" si="0"/>
        <v>0</v>
      </c>
    </row>
  </sheetData>
  <mergeCells count="8">
    <mergeCell ref="H9:J9"/>
    <mergeCell ref="H10:J10"/>
    <mergeCell ref="F1:J1"/>
    <mergeCell ref="G3:J3"/>
    <mergeCell ref="H5:J5"/>
    <mergeCell ref="H6:J6"/>
    <mergeCell ref="H7:J7"/>
    <mergeCell ref="H8:J8"/>
  </mergeCells>
  <hyperlinks>
    <hyperlink ref="H9" r:id="rId1" xr:uid="{30DCB502-234D-4A72-8596-5A7868A194A8}"/>
  </hyperlinks>
  <pageMargins left="0.25" right="0.25" top="0.75" bottom="0.75" header="0.3" footer="0.3"/>
  <pageSetup scale="51" orientation="landscape" verticalDpi="300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8926-5E0E-40A1-8ED9-AA17185679A8}">
  <dimension ref="F1:K26"/>
  <sheetViews>
    <sheetView showGridLines="0" zoomScale="110" zoomScaleNormal="110" workbookViewId="0">
      <selection activeCell="G4" sqref="G4"/>
    </sheetView>
  </sheetViews>
  <sheetFormatPr baseColWidth="10" defaultColWidth="8.7265625" defaultRowHeight="14.5" x14ac:dyDescent="0.35"/>
  <cols>
    <col min="4" max="4" width="24.90625" customWidth="1"/>
    <col min="6" max="6" width="25.6328125" bestFit="1" customWidth="1"/>
    <col min="7" max="7" width="22.453125" customWidth="1"/>
    <col min="8" max="8" width="19.54296875" bestFit="1" customWidth="1"/>
    <col min="9" max="9" width="24.453125" bestFit="1" customWidth="1"/>
    <col min="10" max="10" width="15.6328125" customWidth="1"/>
    <col min="11" max="11" width="15.81640625" customWidth="1"/>
  </cols>
  <sheetData>
    <row r="1" spans="6:11" ht="28.5" x14ac:dyDescent="0.65">
      <c r="F1" s="38" t="s">
        <v>20</v>
      </c>
      <c r="G1" s="38"/>
      <c r="H1" s="38"/>
      <c r="I1" s="38"/>
      <c r="J1" s="38"/>
    </row>
    <row r="2" spans="6:11" ht="24" thickBot="1" x14ac:dyDescent="0.6">
      <c r="F2" s="1"/>
      <c r="I2" s="1"/>
    </row>
    <row r="3" spans="6:11" ht="15" thickBot="1" x14ac:dyDescent="0.4">
      <c r="F3" s="4" t="s">
        <v>8</v>
      </c>
      <c r="G3" s="39" t="s">
        <v>38</v>
      </c>
      <c r="H3" s="39"/>
      <c r="I3" s="39"/>
      <c r="J3" s="40"/>
    </row>
    <row r="4" spans="6:11" ht="23.5" x14ac:dyDescent="0.55000000000000004">
      <c r="F4" s="5" t="s">
        <v>11</v>
      </c>
      <c r="G4" s="6">
        <v>42445</v>
      </c>
      <c r="H4" s="21"/>
      <c r="I4" s="22"/>
      <c r="J4" s="23"/>
    </row>
    <row r="5" spans="6:11" x14ac:dyDescent="0.35">
      <c r="F5" s="5" t="s">
        <v>12</v>
      </c>
      <c r="G5" s="7"/>
      <c r="H5" s="41" t="s">
        <v>16</v>
      </c>
      <c r="I5" s="42"/>
      <c r="J5" s="43"/>
    </row>
    <row r="6" spans="6:11" ht="21" x14ac:dyDescent="0.5">
      <c r="F6" s="5" t="s">
        <v>13</v>
      </c>
      <c r="G6" s="8">
        <v>2016</v>
      </c>
      <c r="H6" s="44" t="s">
        <v>17</v>
      </c>
      <c r="I6" s="45"/>
      <c r="J6" s="46"/>
    </row>
    <row r="7" spans="6:11" ht="16" x14ac:dyDescent="0.4">
      <c r="F7" s="5" t="s">
        <v>10</v>
      </c>
      <c r="G7" s="8">
        <v>720</v>
      </c>
      <c r="H7" s="47" t="s">
        <v>36</v>
      </c>
      <c r="I7" s="48"/>
      <c r="J7" s="49"/>
    </row>
    <row r="8" spans="6:11" x14ac:dyDescent="0.35">
      <c r="F8" s="5" t="s">
        <v>14</v>
      </c>
      <c r="G8" s="9"/>
      <c r="H8" s="41" t="s">
        <v>37</v>
      </c>
      <c r="I8" s="42"/>
      <c r="J8" s="43"/>
    </row>
    <row r="9" spans="6:11" x14ac:dyDescent="0.35">
      <c r="F9" s="5" t="s">
        <v>5</v>
      </c>
      <c r="G9" s="8"/>
      <c r="H9" s="32" t="s">
        <v>35</v>
      </c>
      <c r="I9" s="33"/>
      <c r="J9" s="34"/>
    </row>
    <row r="10" spans="6:11" ht="18.5" x14ac:dyDescent="0.45">
      <c r="F10" s="5" t="s">
        <v>4</v>
      </c>
      <c r="G10" s="7"/>
      <c r="H10" s="35" t="s">
        <v>18</v>
      </c>
      <c r="I10" s="36"/>
      <c r="J10" s="37"/>
    </row>
    <row r="11" spans="6:11" ht="24" thickBot="1" x14ac:dyDescent="0.6">
      <c r="F11" s="10" t="s">
        <v>9</v>
      </c>
      <c r="G11" s="11" t="s">
        <v>19</v>
      </c>
      <c r="H11" s="24"/>
      <c r="I11" s="25"/>
      <c r="J11" s="26"/>
    </row>
    <row r="12" spans="6:11" ht="40.75" customHeight="1" x14ac:dyDescent="0.35"/>
    <row r="13" spans="6:11" s="13" customFormat="1" ht="24" customHeight="1" x14ac:dyDescent="0.35">
      <c r="F13" s="15" t="s">
        <v>24</v>
      </c>
      <c r="G13" s="14" t="s">
        <v>1</v>
      </c>
      <c r="H13" s="14" t="s">
        <v>21</v>
      </c>
      <c r="I13" s="14" t="s">
        <v>22</v>
      </c>
      <c r="J13" s="14" t="s">
        <v>7</v>
      </c>
      <c r="K13" s="14" t="s">
        <v>2</v>
      </c>
    </row>
    <row r="14" spans="6:11" x14ac:dyDescent="0.35">
      <c r="F14" s="16"/>
      <c r="G14" s="2">
        <v>1</v>
      </c>
      <c r="H14" s="3">
        <v>160000</v>
      </c>
      <c r="I14" s="3" t="e">
        <f>Table13[[#This Row],[Unidades Producidas]]*G$26</f>
        <v>#DIV/0!</v>
      </c>
      <c r="J14" s="3" t="e">
        <f>Table13[[#This Row],[Depreciación Puntual]]</f>
        <v>#DIV/0!</v>
      </c>
      <c r="K14" s="3" t="e">
        <f>F14-Table13[[#This Row],[Depreciación Acumulada]]</f>
        <v>#DIV/0!</v>
      </c>
    </row>
    <row r="15" spans="6:11" x14ac:dyDescent="0.35">
      <c r="F15" s="17"/>
      <c r="G15" s="2">
        <v>2</v>
      </c>
      <c r="H15" s="3">
        <v>180000</v>
      </c>
      <c r="I15" s="3" t="e">
        <f>Table13[[#This Row],[Unidades Producidas]]*G$26</f>
        <v>#DIV/0!</v>
      </c>
      <c r="J15" s="3" t="e">
        <f>J14+Table13[[#This Row],[Depreciación Puntual]]</f>
        <v>#DIV/0!</v>
      </c>
      <c r="K15" s="3" t="e">
        <f>F15-Table13[[#This Row],[Depreciación Acumulada]]</f>
        <v>#DIV/0!</v>
      </c>
    </row>
    <row r="16" spans="6:11" x14ac:dyDescent="0.35">
      <c r="F16" s="16"/>
      <c r="G16" s="2">
        <v>3</v>
      </c>
      <c r="H16" s="3">
        <v>183000</v>
      </c>
      <c r="I16" s="3" t="e">
        <f>Table13[[#This Row],[Unidades Producidas]]*G$26</f>
        <v>#DIV/0!</v>
      </c>
      <c r="J16" s="3" t="e">
        <f>J15+Table13[[#This Row],[Depreciación Puntual]]</f>
        <v>#DIV/0!</v>
      </c>
      <c r="K16" s="3" t="e">
        <f>F16-Table13[[#This Row],[Depreciación Acumulada]]</f>
        <v>#DIV/0!</v>
      </c>
    </row>
    <row r="17" spans="6:11" x14ac:dyDescent="0.35">
      <c r="F17" s="17"/>
      <c r="G17" s="2">
        <v>4</v>
      </c>
      <c r="H17" s="3">
        <v>160000</v>
      </c>
      <c r="I17" s="3" t="e">
        <f>Table13[[#This Row],[Unidades Producidas]]*G$26</f>
        <v>#DIV/0!</v>
      </c>
      <c r="J17" s="3" t="e">
        <f>J16+Table13[[#This Row],[Depreciación Puntual]]</f>
        <v>#DIV/0!</v>
      </c>
      <c r="K17" s="3" t="e">
        <f>F17-Table13[[#This Row],[Depreciación Acumulada]]</f>
        <v>#DIV/0!</v>
      </c>
    </row>
    <row r="18" spans="6:11" x14ac:dyDescent="0.35">
      <c r="F18" s="16"/>
      <c r="G18" s="2">
        <v>5</v>
      </c>
      <c r="H18" s="3">
        <v>145000</v>
      </c>
      <c r="I18" s="3" t="e">
        <f>Table13[[#This Row],[Unidades Producidas]]*G$26</f>
        <v>#DIV/0!</v>
      </c>
      <c r="J18" s="3" t="e">
        <f>J17+Table13[[#This Row],[Depreciación Puntual]]</f>
        <v>#DIV/0!</v>
      </c>
      <c r="K18" s="3" t="e">
        <f>F18-Table13[[#This Row],[Depreciación Acumulada]]</f>
        <v>#DIV/0!</v>
      </c>
    </row>
    <row r="19" spans="6:11" x14ac:dyDescent="0.35">
      <c r="F19" s="17"/>
      <c r="G19" s="2">
        <v>6</v>
      </c>
      <c r="H19" s="3">
        <v>167000</v>
      </c>
      <c r="I19" s="3" t="e">
        <f>Table13[[#This Row],[Unidades Producidas]]*G$26</f>
        <v>#DIV/0!</v>
      </c>
      <c r="J19" s="3" t="e">
        <f>J18+Table13[[#This Row],[Depreciación Puntual]]</f>
        <v>#DIV/0!</v>
      </c>
      <c r="K19" s="3" t="e">
        <f>F19-Table13[[#This Row],[Depreciación Acumulada]]</f>
        <v>#DIV/0!</v>
      </c>
    </row>
    <row r="20" spans="6:11" x14ac:dyDescent="0.35">
      <c r="F20" s="16"/>
      <c r="G20" s="2">
        <v>7</v>
      </c>
      <c r="H20" s="3">
        <v>158000</v>
      </c>
      <c r="I20" s="3" t="e">
        <f>Table13[[#This Row],[Unidades Producidas]]*G$26</f>
        <v>#DIV/0!</v>
      </c>
      <c r="J20" s="3" t="e">
        <f>J19+Table13[[#This Row],[Depreciación Puntual]]</f>
        <v>#DIV/0!</v>
      </c>
      <c r="K20" s="3" t="e">
        <f>F20-Table13[[#This Row],[Depreciación Acumulada]]</f>
        <v>#DIV/0!</v>
      </c>
    </row>
    <row r="21" spans="6:11" x14ac:dyDescent="0.35">
      <c r="F21" s="17"/>
      <c r="G21" s="2">
        <v>8</v>
      </c>
      <c r="H21" s="3">
        <v>170000</v>
      </c>
      <c r="I21" s="3" t="e">
        <f>Table13[[#This Row],[Unidades Producidas]]*G$26</f>
        <v>#DIV/0!</v>
      </c>
      <c r="J21" s="3" t="e">
        <f>J20+Table13[[#This Row],[Depreciación Puntual]]</f>
        <v>#DIV/0!</v>
      </c>
      <c r="K21" s="3" t="e">
        <f>F21-Table13[[#This Row],[Depreciación Acumulada]]</f>
        <v>#DIV/0!</v>
      </c>
    </row>
    <row r="22" spans="6:11" x14ac:dyDescent="0.35">
      <c r="F22" s="16"/>
      <c r="G22" s="2">
        <v>9</v>
      </c>
      <c r="H22" s="3">
        <v>155000</v>
      </c>
      <c r="I22" s="3" t="e">
        <f>Table13[[#This Row],[Unidades Producidas]]*G$26</f>
        <v>#DIV/0!</v>
      </c>
      <c r="J22" s="3" t="e">
        <f>J21+Table13[[#This Row],[Depreciación Puntual]]</f>
        <v>#DIV/0!</v>
      </c>
      <c r="K22" s="3" t="e">
        <f>F22-Table13[[#This Row],[Depreciación Acumulada]]</f>
        <v>#DIV/0!</v>
      </c>
    </row>
    <row r="23" spans="6:11" x14ac:dyDescent="0.35">
      <c r="F23" s="17"/>
      <c r="G23" s="3">
        <v>10</v>
      </c>
      <c r="H23" s="3">
        <v>164000</v>
      </c>
      <c r="I23" s="3" t="e">
        <f>Table13[[#This Row],[Unidades Producidas]]*G$26</f>
        <v>#DIV/0!</v>
      </c>
      <c r="J23" s="3" t="e">
        <f>J22+Table13[[#This Row],[Depreciación Puntual]]</f>
        <v>#DIV/0!</v>
      </c>
      <c r="K23" s="3" t="e">
        <f>F23-Table13[[#This Row],[Depreciación Acumulada]]</f>
        <v>#DIV/0!</v>
      </c>
    </row>
    <row r="25" spans="6:11" ht="15" thickBot="1" x14ac:dyDescent="0.4"/>
    <row r="26" spans="6:11" ht="29.4" customHeight="1" thickBot="1" x14ac:dyDescent="0.4">
      <c r="F26" s="15" t="s">
        <v>23</v>
      </c>
      <c r="G26" s="19" t="e">
        <f>(G5-G10)/G8</f>
        <v>#DIV/0!</v>
      </c>
    </row>
  </sheetData>
  <mergeCells count="8">
    <mergeCell ref="H9:J9"/>
    <mergeCell ref="H10:J10"/>
    <mergeCell ref="F1:J1"/>
    <mergeCell ref="G3:J3"/>
    <mergeCell ref="H5:J5"/>
    <mergeCell ref="H6:J6"/>
    <mergeCell ref="H7:J7"/>
    <mergeCell ref="H8:J8"/>
  </mergeCells>
  <hyperlinks>
    <hyperlink ref="H9" r:id="rId1" xr:uid="{75226D49-AD9F-4E4E-AF39-4DC82AA2096E}"/>
  </hyperlinks>
  <pageMargins left="0.7" right="0.7" top="0.75" bottom="0.75" header="0.3" footer="0.3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76E56-3C93-43D1-9B2B-F8AE2996D505}">
  <dimension ref="F1:K27"/>
  <sheetViews>
    <sheetView showGridLines="0" zoomScale="110" zoomScaleNormal="110" workbookViewId="0">
      <selection activeCell="G4" sqref="G4"/>
    </sheetView>
  </sheetViews>
  <sheetFormatPr baseColWidth="10" defaultColWidth="8.7265625" defaultRowHeight="14.5" x14ac:dyDescent="0.35"/>
  <cols>
    <col min="4" max="4" width="26" customWidth="1"/>
    <col min="6" max="6" width="25.6328125" bestFit="1" customWidth="1"/>
    <col min="7" max="7" width="22.81640625" customWidth="1"/>
    <col min="8" max="8" width="19.453125" customWidth="1"/>
    <col min="9" max="9" width="20.6328125" customWidth="1"/>
    <col min="10" max="10" width="15.6328125" customWidth="1"/>
    <col min="11" max="11" width="13.08984375" customWidth="1"/>
  </cols>
  <sheetData>
    <row r="1" spans="6:11" ht="28.5" x14ac:dyDescent="0.65">
      <c r="F1" s="38" t="s">
        <v>26</v>
      </c>
      <c r="G1" s="38"/>
      <c r="H1" s="38"/>
      <c r="I1" s="38"/>
      <c r="J1" s="38"/>
    </row>
    <row r="2" spans="6:11" ht="24" thickBot="1" x14ac:dyDescent="0.6">
      <c r="F2" s="1"/>
      <c r="I2" s="1"/>
    </row>
    <row r="3" spans="6:11" ht="15" thickBot="1" x14ac:dyDescent="0.4">
      <c r="F3" s="4" t="s">
        <v>8</v>
      </c>
      <c r="G3" s="39" t="s">
        <v>38</v>
      </c>
      <c r="H3" s="39"/>
      <c r="I3" s="39"/>
      <c r="J3" s="40"/>
    </row>
    <row r="4" spans="6:11" ht="23.5" x14ac:dyDescent="0.55000000000000004">
      <c r="F4" s="5" t="s">
        <v>11</v>
      </c>
      <c r="G4" s="6">
        <v>42445</v>
      </c>
      <c r="H4" s="21"/>
      <c r="I4" s="22"/>
      <c r="J4" s="23"/>
    </row>
    <row r="5" spans="6:11" x14ac:dyDescent="0.35">
      <c r="F5" s="5" t="s">
        <v>12</v>
      </c>
      <c r="G5" s="7"/>
      <c r="H5" s="41" t="s">
        <v>16</v>
      </c>
      <c r="I5" s="42"/>
      <c r="J5" s="43"/>
    </row>
    <row r="6" spans="6:11" ht="21" x14ac:dyDescent="0.5">
      <c r="F6" s="5" t="s">
        <v>13</v>
      </c>
      <c r="G6" s="8">
        <v>2016</v>
      </c>
      <c r="H6" s="44" t="s">
        <v>17</v>
      </c>
      <c r="I6" s="45"/>
      <c r="J6" s="46"/>
    </row>
    <row r="7" spans="6:11" ht="16" x14ac:dyDescent="0.4">
      <c r="F7" s="5" t="s">
        <v>10</v>
      </c>
      <c r="G7" s="8">
        <v>720</v>
      </c>
      <c r="H7" s="47" t="s">
        <v>36</v>
      </c>
      <c r="I7" s="48"/>
      <c r="J7" s="49"/>
    </row>
    <row r="8" spans="6:11" x14ac:dyDescent="0.35">
      <c r="F8" s="5" t="s">
        <v>14</v>
      </c>
      <c r="G8" s="9">
        <v>1642000</v>
      </c>
      <c r="H8" s="41" t="s">
        <v>37</v>
      </c>
      <c r="I8" s="42"/>
      <c r="J8" s="43"/>
    </row>
    <row r="9" spans="6:11" x14ac:dyDescent="0.35">
      <c r="F9" s="5" t="s">
        <v>5</v>
      </c>
      <c r="G9" s="8"/>
      <c r="H9" s="32" t="s">
        <v>35</v>
      </c>
      <c r="I9" s="33"/>
      <c r="J9" s="34"/>
    </row>
    <row r="10" spans="6:11" ht="18.5" x14ac:dyDescent="0.45">
      <c r="F10" s="5" t="s">
        <v>4</v>
      </c>
      <c r="G10" s="7"/>
      <c r="H10" s="35" t="s">
        <v>18</v>
      </c>
      <c r="I10" s="36"/>
      <c r="J10" s="37"/>
    </row>
    <row r="11" spans="6:11" ht="24" thickBot="1" x14ac:dyDescent="0.6">
      <c r="F11" s="10" t="s">
        <v>9</v>
      </c>
      <c r="G11" s="11" t="s">
        <v>25</v>
      </c>
      <c r="H11" s="24"/>
      <c r="I11" s="25"/>
      <c r="J11" s="26"/>
    </row>
    <row r="12" spans="6:11" ht="32.4" customHeight="1" x14ac:dyDescent="0.35"/>
    <row r="13" spans="6:11" ht="29" x14ac:dyDescent="0.35">
      <c r="F13" s="15" t="s">
        <v>24</v>
      </c>
      <c r="G13" s="14" t="s">
        <v>1</v>
      </c>
      <c r="H13" s="14" t="s">
        <v>28</v>
      </c>
      <c r="I13" s="14" t="s">
        <v>6</v>
      </c>
      <c r="J13" s="14" t="s">
        <v>7</v>
      </c>
      <c r="K13" s="14" t="s">
        <v>2</v>
      </c>
    </row>
    <row r="14" spans="6:11" x14ac:dyDescent="0.35">
      <c r="F14" s="16"/>
      <c r="G14" s="2">
        <v>1</v>
      </c>
      <c r="H14" s="20">
        <f>Table134[[#This Row],[Vida Útil (Años)]]/G$26</f>
        <v>1.8181818181818181E-2</v>
      </c>
      <c r="I14" s="3">
        <f>G$27*H14</f>
        <v>0</v>
      </c>
      <c r="J14" s="3">
        <f>Table134[[#This Row],[Depreciación Anual]]</f>
        <v>0</v>
      </c>
      <c r="K14" s="3">
        <f>F14-Table134[[#This Row],[Depreciación Acumulada]]</f>
        <v>0</v>
      </c>
    </row>
    <row r="15" spans="6:11" x14ac:dyDescent="0.35">
      <c r="F15" s="17"/>
      <c r="G15" s="2">
        <v>2</v>
      </c>
      <c r="H15" s="20">
        <f>Table134[[#This Row],[Vida Útil (Años)]]/G$26</f>
        <v>3.6363636363636362E-2</v>
      </c>
      <c r="I15" s="3">
        <f t="shared" ref="I15:I23" si="0">G$27*H15</f>
        <v>0</v>
      </c>
      <c r="J15" s="3">
        <f>J14+Table134[[#This Row],[Depreciación Anual]]</f>
        <v>0</v>
      </c>
      <c r="K15" s="3">
        <f>F15-Table134[[#This Row],[Depreciación Acumulada]]</f>
        <v>0</v>
      </c>
    </row>
    <row r="16" spans="6:11" x14ac:dyDescent="0.35">
      <c r="F16" s="16"/>
      <c r="G16" s="2">
        <v>3</v>
      </c>
      <c r="H16" s="20">
        <f>Table134[[#This Row],[Vida Útil (Años)]]/G$26</f>
        <v>5.4545454545454543E-2</v>
      </c>
      <c r="I16" s="3">
        <f t="shared" si="0"/>
        <v>0</v>
      </c>
      <c r="J16" s="3">
        <f>J15+Table134[[#This Row],[Depreciación Anual]]</f>
        <v>0</v>
      </c>
      <c r="K16" s="3">
        <f>F16-Table134[[#This Row],[Depreciación Acumulada]]</f>
        <v>0</v>
      </c>
    </row>
    <row r="17" spans="6:11" x14ac:dyDescent="0.35">
      <c r="F17" s="17"/>
      <c r="G17" s="2">
        <v>4</v>
      </c>
      <c r="H17" s="20">
        <f>Table134[[#This Row],[Vida Útil (Años)]]/G$26</f>
        <v>7.2727272727272724E-2</v>
      </c>
      <c r="I17" s="3">
        <f t="shared" si="0"/>
        <v>0</v>
      </c>
      <c r="J17" s="3">
        <f>J16+Table134[[#This Row],[Depreciación Anual]]</f>
        <v>0</v>
      </c>
      <c r="K17" s="3">
        <f>F17-Table134[[#This Row],[Depreciación Acumulada]]</f>
        <v>0</v>
      </c>
    </row>
    <row r="18" spans="6:11" x14ac:dyDescent="0.35">
      <c r="F18" s="16"/>
      <c r="G18" s="2">
        <v>5</v>
      </c>
      <c r="H18" s="20">
        <f>Table134[[#This Row],[Vida Útil (Años)]]/G$26</f>
        <v>9.0909090909090912E-2</v>
      </c>
      <c r="I18" s="3">
        <f t="shared" si="0"/>
        <v>0</v>
      </c>
      <c r="J18" s="3">
        <f>J17+Table134[[#This Row],[Depreciación Anual]]</f>
        <v>0</v>
      </c>
      <c r="K18" s="3">
        <f>F18-Table134[[#This Row],[Depreciación Acumulada]]</f>
        <v>0</v>
      </c>
    </row>
    <row r="19" spans="6:11" x14ac:dyDescent="0.35">
      <c r="F19" s="17"/>
      <c r="G19" s="2">
        <v>6</v>
      </c>
      <c r="H19" s="20">
        <f>Table134[[#This Row],[Vida Útil (Años)]]/G$26</f>
        <v>0.10909090909090909</v>
      </c>
      <c r="I19" s="3">
        <f t="shared" si="0"/>
        <v>0</v>
      </c>
      <c r="J19" s="3">
        <f>J18+Table134[[#This Row],[Depreciación Anual]]</f>
        <v>0</v>
      </c>
      <c r="K19" s="3">
        <f>F19-Table134[[#This Row],[Depreciación Acumulada]]</f>
        <v>0</v>
      </c>
    </row>
    <row r="20" spans="6:11" x14ac:dyDescent="0.35">
      <c r="F20" s="16"/>
      <c r="G20" s="2">
        <v>7</v>
      </c>
      <c r="H20" s="20">
        <f>Table134[[#This Row],[Vida Útil (Años)]]/G$26</f>
        <v>0.12727272727272726</v>
      </c>
      <c r="I20" s="3">
        <f t="shared" si="0"/>
        <v>0</v>
      </c>
      <c r="J20" s="3">
        <f>J19+Table134[[#This Row],[Depreciación Anual]]</f>
        <v>0</v>
      </c>
      <c r="K20" s="3">
        <f>F20-Table134[[#This Row],[Depreciación Acumulada]]</f>
        <v>0</v>
      </c>
    </row>
    <row r="21" spans="6:11" x14ac:dyDescent="0.35">
      <c r="F21" s="17"/>
      <c r="G21" s="2">
        <v>8</v>
      </c>
      <c r="H21" s="20">
        <f>Table134[[#This Row],[Vida Útil (Años)]]/G$26</f>
        <v>0.14545454545454545</v>
      </c>
      <c r="I21" s="3">
        <f t="shared" si="0"/>
        <v>0</v>
      </c>
      <c r="J21" s="3">
        <f>J20+Table134[[#This Row],[Depreciación Anual]]</f>
        <v>0</v>
      </c>
      <c r="K21" s="3">
        <f>F21-Table134[[#This Row],[Depreciación Acumulada]]</f>
        <v>0</v>
      </c>
    </row>
    <row r="22" spans="6:11" x14ac:dyDescent="0.35">
      <c r="F22" s="16"/>
      <c r="G22" s="2">
        <v>9</v>
      </c>
      <c r="H22" s="20">
        <f>Table134[[#This Row],[Vida Útil (Años)]]/G$26</f>
        <v>0.16363636363636364</v>
      </c>
      <c r="I22" s="3">
        <f t="shared" si="0"/>
        <v>0</v>
      </c>
      <c r="J22" s="3">
        <f>J21+Table134[[#This Row],[Depreciación Anual]]</f>
        <v>0</v>
      </c>
      <c r="K22" s="3">
        <f>F22-Table134[[#This Row],[Depreciación Acumulada]]</f>
        <v>0</v>
      </c>
    </row>
    <row r="23" spans="6:11" x14ac:dyDescent="0.35">
      <c r="F23" s="17"/>
      <c r="G23" s="12">
        <v>10</v>
      </c>
      <c r="H23" s="20">
        <f>Table134[[#This Row],[Vida Útil (Años)]]/G$26</f>
        <v>0.18181818181818182</v>
      </c>
      <c r="I23" s="3">
        <f t="shared" si="0"/>
        <v>0</v>
      </c>
      <c r="J23" s="3">
        <f>J22+Table134[[#This Row],[Depreciación Anual]]</f>
        <v>0</v>
      </c>
      <c r="K23" s="3">
        <f>F23-Table134[[#This Row],[Depreciación Acumulada]]</f>
        <v>0</v>
      </c>
    </row>
    <row r="25" spans="6:11" ht="15" thickBot="1" x14ac:dyDescent="0.4"/>
    <row r="26" spans="6:11" ht="15" thickBot="1" x14ac:dyDescent="0.4">
      <c r="F26" s="15" t="s">
        <v>27</v>
      </c>
      <c r="G26" s="18">
        <v>55</v>
      </c>
    </row>
    <row r="27" spans="6:11" ht="15" thickBot="1" x14ac:dyDescent="0.4">
      <c r="F27" s="15" t="s">
        <v>29</v>
      </c>
      <c r="G27" s="18">
        <f>G5-G10</f>
        <v>0</v>
      </c>
    </row>
  </sheetData>
  <mergeCells count="8">
    <mergeCell ref="H9:J9"/>
    <mergeCell ref="H10:J10"/>
    <mergeCell ref="F1:J1"/>
    <mergeCell ref="G3:J3"/>
    <mergeCell ref="H5:J5"/>
    <mergeCell ref="H6:J6"/>
    <mergeCell ref="H7:J7"/>
    <mergeCell ref="H8:J8"/>
  </mergeCells>
  <hyperlinks>
    <hyperlink ref="H9" r:id="rId1" xr:uid="{24E2FFE1-E717-476F-A47C-DBC637AF792B}"/>
  </hyperlinks>
  <pageMargins left="0.7" right="0.7" top="0.75" bottom="0.75" header="0.3" footer="0.3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D7603-544E-4A89-85D2-732E629A5253}">
  <dimension ref="D1:H26"/>
  <sheetViews>
    <sheetView showGridLines="0" tabSelected="1" zoomScale="118" zoomScaleNormal="118" workbookViewId="0">
      <selection activeCell="K12" sqref="K12"/>
    </sheetView>
  </sheetViews>
  <sheetFormatPr baseColWidth="10" defaultColWidth="8.7265625" defaultRowHeight="14.5" x14ac:dyDescent="0.35"/>
  <cols>
    <col min="2" max="2" width="36.08984375" customWidth="1"/>
    <col min="4" max="4" width="25.6328125" bestFit="1" customWidth="1"/>
    <col min="5" max="5" width="22.81640625" customWidth="1"/>
    <col min="6" max="6" width="19.453125" customWidth="1"/>
    <col min="7" max="7" width="20.6328125" customWidth="1"/>
    <col min="8" max="8" width="15.6328125" customWidth="1"/>
  </cols>
  <sheetData>
    <row r="1" spans="4:8" ht="28.5" x14ac:dyDescent="0.65">
      <c r="D1" s="38" t="s">
        <v>26</v>
      </c>
      <c r="E1" s="38"/>
      <c r="F1" s="38"/>
      <c r="G1" s="38"/>
      <c r="H1" s="38"/>
    </row>
    <row r="2" spans="4:8" ht="24" thickBot="1" x14ac:dyDescent="0.6">
      <c r="D2" s="1"/>
      <c r="G2" s="1"/>
    </row>
    <row r="3" spans="4:8" ht="15" thickBot="1" x14ac:dyDescent="0.4">
      <c r="D3" s="4" t="s">
        <v>8</v>
      </c>
      <c r="E3" s="39" t="s">
        <v>38</v>
      </c>
      <c r="F3" s="39"/>
      <c r="G3" s="39"/>
      <c r="H3" s="40"/>
    </row>
    <row r="4" spans="4:8" ht="23.5" x14ac:dyDescent="0.55000000000000004">
      <c r="D4" s="5" t="s">
        <v>11</v>
      </c>
      <c r="E4" s="28">
        <v>42445</v>
      </c>
      <c r="F4" s="21"/>
      <c r="G4" s="22"/>
      <c r="H4" s="23"/>
    </row>
    <row r="5" spans="4:8" x14ac:dyDescent="0.35">
      <c r="D5" s="5" t="s">
        <v>12</v>
      </c>
      <c r="E5" s="29"/>
      <c r="F5" s="41" t="s">
        <v>16</v>
      </c>
      <c r="G5" s="42"/>
      <c r="H5" s="43"/>
    </row>
    <row r="6" spans="4:8" ht="21" x14ac:dyDescent="0.5">
      <c r="D6" s="5" t="s">
        <v>13</v>
      </c>
      <c r="E6" s="30">
        <v>2016</v>
      </c>
      <c r="F6" s="44" t="s">
        <v>17</v>
      </c>
      <c r="G6" s="45"/>
      <c r="H6" s="46"/>
    </row>
    <row r="7" spans="4:8" ht="16" x14ac:dyDescent="0.4">
      <c r="D7" s="5" t="s">
        <v>10</v>
      </c>
      <c r="E7" s="30">
        <v>720</v>
      </c>
      <c r="F7" s="47" t="s">
        <v>36</v>
      </c>
      <c r="G7" s="48"/>
      <c r="H7" s="49"/>
    </row>
    <row r="8" spans="4:8" x14ac:dyDescent="0.35">
      <c r="D8" s="5" t="s">
        <v>14</v>
      </c>
      <c r="E8" s="31"/>
      <c r="F8" s="41" t="s">
        <v>37</v>
      </c>
      <c r="G8" s="42"/>
      <c r="H8" s="43"/>
    </row>
    <row r="9" spans="4:8" x14ac:dyDescent="0.35">
      <c r="D9" s="5" t="s">
        <v>5</v>
      </c>
      <c r="E9" s="30"/>
      <c r="F9" s="32" t="s">
        <v>35</v>
      </c>
      <c r="G9" s="33"/>
      <c r="H9" s="34"/>
    </row>
    <row r="10" spans="4:8" ht="18.5" x14ac:dyDescent="0.45">
      <c r="D10" s="5" t="s">
        <v>4</v>
      </c>
      <c r="E10" s="29"/>
      <c r="F10" s="35" t="s">
        <v>18</v>
      </c>
      <c r="G10" s="36"/>
      <c r="H10" s="37"/>
    </row>
    <row r="11" spans="4:8" ht="24" thickBot="1" x14ac:dyDescent="0.6">
      <c r="D11" s="10" t="s">
        <v>9</v>
      </c>
      <c r="E11" s="11" t="s">
        <v>30</v>
      </c>
      <c r="F11" s="24"/>
      <c r="G11" s="25"/>
      <c r="H11" s="26"/>
    </row>
    <row r="12" spans="4:8" ht="32.4" customHeight="1" x14ac:dyDescent="0.35"/>
    <row r="13" spans="4:8" x14ac:dyDescent="0.35">
      <c r="D13" s="15" t="s">
        <v>24</v>
      </c>
      <c r="E13" s="14" t="s">
        <v>1</v>
      </c>
      <c r="F13" s="14" t="s">
        <v>32</v>
      </c>
      <c r="G13" s="14" t="s">
        <v>34</v>
      </c>
      <c r="H13" s="14" t="s">
        <v>33</v>
      </c>
    </row>
    <row r="14" spans="4:8" x14ac:dyDescent="0.35">
      <c r="D14" s="16"/>
      <c r="E14" s="2">
        <v>1</v>
      </c>
      <c r="F14" s="3"/>
      <c r="G14" s="3">
        <f>Table1345[[#This Row],[Valor Libro Inicial]]*0.2</f>
        <v>0</v>
      </c>
      <c r="H14" s="3">
        <f>Table1345[[#This Row],[Valor Libro Inicial]]-Table1345[[#This Row],[Depreciación ]]</f>
        <v>0</v>
      </c>
    </row>
    <row r="15" spans="4:8" x14ac:dyDescent="0.35">
      <c r="D15" s="17"/>
      <c r="E15" s="2">
        <v>2</v>
      </c>
      <c r="F15" s="3">
        <f>H14</f>
        <v>0</v>
      </c>
      <c r="G15" s="3">
        <f>Table1345[[#This Row],[Valor Libro Inicial]]*0.2</f>
        <v>0</v>
      </c>
      <c r="H15" s="3">
        <f>Table1345[[#This Row],[Valor Libro Inicial]]-Table1345[[#This Row],[Depreciación ]]</f>
        <v>0</v>
      </c>
    </row>
    <row r="16" spans="4:8" x14ac:dyDescent="0.35">
      <c r="D16" s="16"/>
      <c r="E16" s="2">
        <v>3</v>
      </c>
      <c r="F16" s="3">
        <f t="shared" ref="F16:F23" si="0">H15</f>
        <v>0</v>
      </c>
      <c r="G16" s="3">
        <f>Table1345[[#This Row],[Valor Libro Inicial]]*0.2</f>
        <v>0</v>
      </c>
      <c r="H16" s="3">
        <f>Table1345[[#This Row],[Valor Libro Inicial]]-Table1345[[#This Row],[Depreciación ]]</f>
        <v>0</v>
      </c>
    </row>
    <row r="17" spans="4:8" x14ac:dyDescent="0.35">
      <c r="D17" s="17"/>
      <c r="E17" s="2">
        <v>4</v>
      </c>
      <c r="F17" s="3">
        <f t="shared" si="0"/>
        <v>0</v>
      </c>
      <c r="G17" s="3">
        <f>Table1345[[#This Row],[Valor Libro Inicial]]*0.2</f>
        <v>0</v>
      </c>
      <c r="H17" s="3">
        <f>Table1345[[#This Row],[Valor Libro Inicial]]-Table1345[[#This Row],[Depreciación ]]</f>
        <v>0</v>
      </c>
    </row>
    <row r="18" spans="4:8" x14ac:dyDescent="0.35">
      <c r="D18" s="16"/>
      <c r="E18" s="2">
        <v>5</v>
      </c>
      <c r="F18" s="3">
        <f t="shared" si="0"/>
        <v>0</v>
      </c>
      <c r="G18" s="3">
        <f>Table1345[[#This Row],[Valor Libro Inicial]]*0.2</f>
        <v>0</v>
      </c>
      <c r="H18" s="3">
        <f>Table1345[[#This Row],[Valor Libro Inicial]]-Table1345[[#This Row],[Depreciación ]]</f>
        <v>0</v>
      </c>
    </row>
    <row r="19" spans="4:8" x14ac:dyDescent="0.35">
      <c r="D19" s="17"/>
      <c r="E19" s="2">
        <v>6</v>
      </c>
      <c r="F19" s="3">
        <f t="shared" si="0"/>
        <v>0</v>
      </c>
      <c r="G19" s="3">
        <f>Table1345[[#This Row],[Valor Libro Inicial]]*0.2</f>
        <v>0</v>
      </c>
      <c r="H19" s="3">
        <f>Table1345[[#This Row],[Valor Libro Inicial]]-Table1345[[#This Row],[Depreciación ]]</f>
        <v>0</v>
      </c>
    </row>
    <row r="20" spans="4:8" x14ac:dyDescent="0.35">
      <c r="D20" s="16"/>
      <c r="E20" s="2">
        <v>7</v>
      </c>
      <c r="F20" s="3">
        <f t="shared" si="0"/>
        <v>0</v>
      </c>
      <c r="G20" s="3">
        <f>Table1345[[#This Row],[Valor Libro Inicial]]*0.2</f>
        <v>0</v>
      </c>
      <c r="H20" s="3">
        <f>Table1345[[#This Row],[Valor Libro Inicial]]-Table1345[[#This Row],[Depreciación ]]</f>
        <v>0</v>
      </c>
    </row>
    <row r="21" spans="4:8" x14ac:dyDescent="0.35">
      <c r="D21" s="17"/>
      <c r="E21" s="2">
        <v>8</v>
      </c>
      <c r="F21" s="3">
        <f t="shared" si="0"/>
        <v>0</v>
      </c>
      <c r="G21" s="3">
        <f>Table1345[[#This Row],[Valor Libro Inicial]]*0.2</f>
        <v>0</v>
      </c>
      <c r="H21" s="3">
        <f>Table1345[[#This Row],[Valor Libro Inicial]]-Table1345[[#This Row],[Depreciación ]]</f>
        <v>0</v>
      </c>
    </row>
    <row r="22" spans="4:8" x14ac:dyDescent="0.35">
      <c r="D22" s="16"/>
      <c r="E22" s="2">
        <v>9</v>
      </c>
      <c r="F22" s="3">
        <f t="shared" si="0"/>
        <v>0</v>
      </c>
      <c r="G22" s="3">
        <f>Table1345[[#This Row],[Valor Libro Inicial]]*0.2</f>
        <v>0</v>
      </c>
      <c r="H22" s="3">
        <f>Table1345[[#This Row],[Valor Libro Inicial]]-Table1345[[#This Row],[Depreciación ]]</f>
        <v>0</v>
      </c>
    </row>
    <row r="23" spans="4:8" x14ac:dyDescent="0.35">
      <c r="D23" s="17"/>
      <c r="E23" s="12">
        <v>10</v>
      </c>
      <c r="F23" s="3">
        <f t="shared" si="0"/>
        <v>0</v>
      </c>
      <c r="G23" s="3">
        <f>Table1345[[#This Row],[Valor Libro Inicial]]*0.2</f>
        <v>0</v>
      </c>
      <c r="H23" s="12">
        <f>Table1345[[#This Row],[Valor Libro Inicial]]-Table1345[[#This Row],[Depreciación ]]</f>
        <v>0</v>
      </c>
    </row>
    <row r="25" spans="4:8" ht="15" thickBot="1" x14ac:dyDescent="0.4"/>
    <row r="26" spans="4:8" ht="21.5" thickBot="1" x14ac:dyDescent="0.4">
      <c r="D26" s="15" t="s">
        <v>31</v>
      </c>
      <c r="E26" s="27" t="e">
        <f>(100%/E9)*2</f>
        <v>#DIV/0!</v>
      </c>
    </row>
  </sheetData>
  <mergeCells count="8">
    <mergeCell ref="F9:H9"/>
    <mergeCell ref="F10:H10"/>
    <mergeCell ref="D1:H1"/>
    <mergeCell ref="E3:H3"/>
    <mergeCell ref="F5:H5"/>
    <mergeCell ref="F6:H6"/>
    <mergeCell ref="F7:H7"/>
    <mergeCell ref="F8:H8"/>
  </mergeCells>
  <hyperlinks>
    <hyperlink ref="F9" r:id="rId1" xr:uid="{741E15AE-22B1-4407-8ABA-C06F39249B3C}"/>
  </hyperlinks>
  <pageMargins left="0.7" right="0.7" top="0.75" bottom="0.75" header="0.3" footer="0.3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3C33CA3215034A9B71065C3BBCF5A3" ma:contentTypeVersion="19" ma:contentTypeDescription="Crear nuevo documento." ma:contentTypeScope="" ma:versionID="bbea158bf94eddfe3dad66b2a7cac278">
  <xsd:schema xmlns:xsd="http://www.w3.org/2001/XMLSchema" xmlns:xs="http://www.w3.org/2001/XMLSchema" xmlns:p="http://schemas.microsoft.com/office/2006/metadata/properties" xmlns:ns2="cde33698-54d1-4413-9454-ee6d5558439e" xmlns:ns3="d0569b8d-7120-4068-b452-55feebc5ffa4" targetNamespace="http://schemas.microsoft.com/office/2006/metadata/properties" ma:root="true" ma:fieldsID="63ff099656137843ef03c61da619d8a1" ns2:_="" ns3:_="">
    <xsd:import namespace="cde33698-54d1-4413-9454-ee6d5558439e"/>
    <xsd:import namespace="d0569b8d-7120-4068-b452-55feebc5f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33698-54d1-4413-9454-ee6d55584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8d14f57-bdb1-4570-a063-f73ac05c6f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69b8d-7120-4068-b452-55feebc5f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7f1afe-7377-4824-bd59-0f1a45788c2a}" ma:internalName="TaxCatchAll" ma:showField="CatchAllData" ma:web="d0569b8d-7120-4068-b452-55feebc5ff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e33698-54d1-4413-9454-ee6d5558439e">
      <Terms xmlns="http://schemas.microsoft.com/office/infopath/2007/PartnerControls"/>
    </lcf76f155ced4ddcb4097134ff3c332f>
    <TaxCatchAll xmlns="d0569b8d-7120-4068-b452-55feebc5ffa4" xsi:nil="true"/>
  </documentManagement>
</p:properties>
</file>

<file path=customXml/itemProps1.xml><?xml version="1.0" encoding="utf-8"?>
<ds:datastoreItem xmlns:ds="http://schemas.openxmlformats.org/officeDocument/2006/customXml" ds:itemID="{0D76DF1E-0068-4073-9468-BAEA1F763005}"/>
</file>

<file path=customXml/itemProps2.xml><?xml version="1.0" encoding="utf-8"?>
<ds:datastoreItem xmlns:ds="http://schemas.openxmlformats.org/officeDocument/2006/customXml" ds:itemID="{520F2EF7-DEE4-449B-9E67-7B8589F8A75F}"/>
</file>

<file path=customXml/itemProps3.xml><?xml version="1.0" encoding="utf-8"?>
<ds:datastoreItem xmlns:ds="http://schemas.openxmlformats.org/officeDocument/2006/customXml" ds:itemID="{8862BCF1-3E05-4522-B1C9-115E9AB415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LINEA RECTA</vt:lpstr>
      <vt:lpstr>UNIDADES DE PRODUCCIÓN</vt:lpstr>
      <vt:lpstr>SUMA DIGITOS AÑOS</vt:lpstr>
      <vt:lpstr>DOBLE SALDO DECRECIENTE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Melara</dc:creator>
  <cp:lastModifiedBy>Marisol León</cp:lastModifiedBy>
  <cp:lastPrinted>2024-03-07T16:43:10Z</cp:lastPrinted>
  <dcterms:created xsi:type="dcterms:W3CDTF">2024-03-07T16:28:17Z</dcterms:created>
  <dcterms:modified xsi:type="dcterms:W3CDTF">2025-10-15T18:39:51Z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0x0101004B3C33CA3215034A9B71065C3BBCF5A3</vt:lpwstr>
  </property>
</Properties>
</file>